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4_2025\Fall 2024\"/>
    </mc:Choice>
  </mc:AlternateContent>
  <xr:revisionPtr revIDLastSave="0" documentId="13_ncr:1_{37B017E8-FBFB-4C44-B599-FE8659E616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A 2024 Dent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J31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B36" i="2" l="1"/>
  <c r="L24" i="2"/>
  <c r="K24" i="2"/>
  <c r="J24" i="2"/>
  <c r="I24" i="2"/>
  <c r="H24" i="2"/>
  <c r="G24" i="2"/>
  <c r="F24" i="2"/>
  <c r="E24" i="2"/>
  <c r="D24" i="2"/>
  <c r="C24" i="2"/>
  <c r="B20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D10" i="2"/>
  <c r="L10" i="2" s="1"/>
  <c r="C10" i="2"/>
  <c r="K10" i="2" s="1"/>
  <c r="I9" i="2"/>
  <c r="H9" i="2"/>
  <c r="G9" i="2"/>
  <c r="F9" i="2"/>
  <c r="E9" i="2"/>
  <c r="D9" i="2"/>
  <c r="C9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<sst xmlns="http://schemas.openxmlformats.org/spreadsheetml/2006/main" count="59" uniqueCount="33">
  <si>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</si>
  <si>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</si>
  <si>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</si>
  <si>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</si>
  <si>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</si>
  <si>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</si>
  <si>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</si>
  <si>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</si>
  <si>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</si>
  <si>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</si>
  <si>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</si>
  <si>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</si>
  <si>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</si>
  <si>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</si>
  <si>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</si>
  <si>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</si>
  <si>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</si>
  <si>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</si>
  <si>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</si>
  <si>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</si>
  <si>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</si>
  <si>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</si>
  <si>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</si>
  <si>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</si>
  <si>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Tuition and Fees for Resident Dentistry</t>
  </si>
  <si>
    <t>Tuition and Fees for Non-Resident Dentistry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</si>
  <si>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</si>
  <si>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</si>
  <si>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</si>
  <si>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</si>
  <si>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</si>
  <si>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</si>
  <si>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Dentistry Tuition and Fee Billing Rates: Fall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</si>
</sst>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7" fontId="6" fillId="2" borderId="3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7" fontId="3" fillId="0" borderId="4" xfId="1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/>
    </xf>
    <xf numFmtId="7" fontId="6" fillId="2" borderId="9" xfId="1" applyNumberFormat="1" applyFont="1" applyFill="1" applyBorder="1" applyAlignment="1">
      <alignment vertical="center"/>
    </xf>
    <xf numFmtId="7" fontId="6" fillId="2" borderId="10" xfId="1" applyNumberFormat="1" applyFont="1" applyFill="1" applyBorder="1" applyAlignment="1">
      <alignment vertical="center"/>
    </xf>
    <xf numFmtId="7" fontId="3" fillId="0" borderId="11" xfId="1" applyNumberFormat="1" applyFont="1" applyFill="1" applyBorder="1" applyAlignment="1">
      <alignment vertical="center"/>
    </xf>
    <xf numFmtId="7" fontId="3" fillId="0" borderId="12" xfId="1" applyNumberFormat="1" applyFont="1" applyFill="1" applyBorder="1" applyAlignment="1">
      <alignment vertical="center"/>
    </xf>
    <xf numFmtId="7" fontId="3" fillId="0" borderId="13" xfId="1" applyNumberFormat="1" applyFont="1" applyFill="1" applyBorder="1" applyAlignment="1">
      <alignment vertical="center"/>
    </xf>
    <xf numFmtId="7" fontId="3" fillId="0" borderId="14" xfId="1" applyNumberFormat="1" applyFont="1" applyFill="1" applyBorder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27" tableBorderDxfId="26">
  <autoFilter ref="A7:M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25" dataCellStyle="Currency"/>
    <tableColumn id="3" xr3:uid="{00000000-0010-0000-0000-000003000000}" name="2 credits" dataDxfId="24" dataCellStyle="Currency"/>
    <tableColumn id="4" xr3:uid="{00000000-0010-0000-0000-000004000000}" name="3 credits" dataDxfId="23" dataCellStyle="Currency"/>
    <tableColumn id="5" xr3:uid="{00000000-0010-0000-0000-000005000000}" name="4 credits" dataDxfId="22" dataCellStyle="Currency"/>
    <tableColumn id="6" xr3:uid="{00000000-0010-0000-0000-000006000000}" name="5 credits" dataDxfId="21" dataCellStyle="Currency"/>
    <tableColumn id="7" xr3:uid="{00000000-0010-0000-0000-000007000000}" name="6 credits" dataDxfId="20" dataCellStyle="Currency"/>
    <tableColumn id="8" xr3:uid="{00000000-0010-0000-0000-000008000000}" name="7 credits" dataDxfId="19" dataCellStyle="Currency"/>
    <tableColumn id="9" xr3:uid="{00000000-0010-0000-0000-000009000000}" name="8 credits" dataDxfId="18" dataCellStyle="Currency"/>
    <tableColumn id="10" xr3:uid="{00000000-0010-0000-0000-00000A000000}" name="9 credits*" dataDxfId="17" dataCellStyle="Currency"/>
    <tableColumn id="11" xr3:uid="{00000000-0010-0000-0000-00000B000000}" name="10 credits*" dataDxfId="16" dataCellStyle="Currency"/>
    <tableColumn id="12" xr3:uid="{00000000-0010-0000-0000-00000C000000}" name="11 credits*" dataDxfId="15" dataCellStyle="Currency"/>
    <tableColumn id="13" xr3:uid="{00000000-0010-0000-0000-00000D000000}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uition_and_Fees_NonResident_Undergraduates3" displayName="Tuition_and_Fees_NonResident_Undergraduates3" ref="A23:M36" totalsRowShown="0" headerRowDxfId="13" tableBorderDxfId="12">
  <autoFilter ref="A23:M36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100-000001000000}" name="Tuition/Fee Type"/>
    <tableColumn id="2" xr3:uid="{00000000-0010-0000-0100-000002000000}" name="1 credit" dataDxfId="11" dataCellStyle="Currency"/>
    <tableColumn id="3" xr3:uid="{00000000-0010-0000-0100-000003000000}" name="2 credits" dataDxfId="10" dataCellStyle="Currency"/>
    <tableColumn id="4" xr3:uid="{00000000-0010-0000-0100-000004000000}" name="3 credits" dataDxfId="9" dataCellStyle="Currency"/>
    <tableColumn id="5" xr3:uid="{00000000-0010-0000-0100-000005000000}" name="4 credits" dataDxfId="8" dataCellStyle="Currency"/>
    <tableColumn id="6" xr3:uid="{00000000-0010-0000-0100-000006000000}" name="5 credits" dataDxfId="7" dataCellStyle="Currency"/>
    <tableColumn id="7" xr3:uid="{00000000-0010-0000-0100-000007000000}" name="6 credits" dataDxfId="6" dataCellStyle="Currency"/>
    <tableColumn id="8" xr3:uid="{00000000-0010-0000-0100-000008000000}" name="7 credits" dataDxfId="5" dataCellStyle="Currency"/>
    <tableColumn id="9" xr3:uid="{00000000-0010-0000-0100-000009000000}" name="8 credits" dataDxfId="4" dataCellStyle="Currency"/>
    <tableColumn id="10" xr3:uid="{00000000-0010-0000-0100-00000A000000}" name="9 credits*" dataDxfId="3" dataCellStyle="Currency"/>
    <tableColumn id="11" xr3:uid="{00000000-0010-0000-0100-00000B000000}" name="10 credits*" dataDxfId="2" dataCellStyle="Currency"/>
    <tableColumn id="12" xr3:uid="{00000000-0010-0000-0100-00000C000000}" name="11 credits*" dataDxfId="1" dataCellStyle="Currency"/>
    <tableColumn id="13" xr3:uid="{00000000-0010-0000-01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tabSelected="1" topLeftCell="A6" zoomScaleNormal="100" workbookViewId="0">
      <selection activeCell="M36" sqref="M36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26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1608</v>
      </c>
      <c r="C8" s="18">
        <f t="shared" ref="C8:C17" si="0">SUM(B8*2)</f>
        <v>3216</v>
      </c>
      <c r="D8" s="18">
        <f t="shared" ref="D8:D17" si="1">SUM(B8*3)</f>
        <v>4824</v>
      </c>
      <c r="E8" s="18">
        <f t="shared" ref="E8:E17" si="2">SUM(B8*4)</f>
        <v>6432</v>
      </c>
      <c r="F8" s="18">
        <f t="shared" ref="F8:F17" si="3">SUM(B8*5)</f>
        <v>8040</v>
      </c>
      <c r="G8" s="18">
        <f t="shared" ref="G8:G17" si="4">SUM(B8*6)</f>
        <v>9648</v>
      </c>
      <c r="H8" s="18">
        <f t="shared" ref="H8:H17" si="5">SUM(B8*7)</f>
        <v>11256</v>
      </c>
      <c r="I8" s="18">
        <f t="shared" ref="I8:I17" si="6">SUM(B8*8)</f>
        <v>12864</v>
      </c>
      <c r="J8" s="18">
        <f t="shared" ref="J8:J15" si="7">SUM(B8*9)</f>
        <v>14472</v>
      </c>
      <c r="K8" s="18">
        <f t="shared" ref="K8" si="8">SUM(B8*10)</f>
        <v>16080</v>
      </c>
      <c r="L8" s="18">
        <f t="shared" ref="L8" si="9">SUM(B8*11)</f>
        <v>17688</v>
      </c>
      <c r="M8" s="24">
        <v>19290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19" t="s">
        <v>30</v>
      </c>
      <c r="B9" s="16">
        <v>26.04</v>
      </c>
      <c r="C9" s="16">
        <f t="shared" si="0"/>
        <v>52.08</v>
      </c>
      <c r="D9" s="16">
        <f t="shared" si="1"/>
        <v>78.12</v>
      </c>
      <c r="E9" s="16">
        <f t="shared" si="2"/>
        <v>104.16</v>
      </c>
      <c r="F9" s="16">
        <f t="shared" si="3"/>
        <v>130.19999999999999</v>
      </c>
      <c r="G9" s="16">
        <f t="shared" si="4"/>
        <v>156.24</v>
      </c>
      <c r="H9" s="16">
        <f t="shared" si="5"/>
        <v>182.28</v>
      </c>
      <c r="I9" s="16">
        <f t="shared" si="6"/>
        <v>208.32</v>
      </c>
      <c r="J9" s="16">
        <v>312.5</v>
      </c>
      <c r="K9" s="16">
        <v>312.5</v>
      </c>
      <c r="L9" s="16">
        <v>312.5</v>
      </c>
      <c r="M9" s="25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0"/>
        <v>0</v>
      </c>
      <c r="D10" s="16">
        <f t="shared" si="1"/>
        <v>0</v>
      </c>
      <c r="E10" s="16">
        <f t="shared" si="2"/>
        <v>0</v>
      </c>
      <c r="F10" s="16">
        <f t="shared" si="3"/>
        <v>0</v>
      </c>
      <c r="G10" s="16">
        <f t="shared" si="4"/>
        <v>0</v>
      </c>
      <c r="H10" s="16">
        <f t="shared" si="5"/>
        <v>0</v>
      </c>
      <c r="I10" s="16">
        <f t="shared" si="6"/>
        <v>0</v>
      </c>
      <c r="J10" s="16">
        <f t="shared" si="7"/>
        <v>0</v>
      </c>
      <c r="K10" s="16">
        <f t="shared" ref="K10" si="10">SUM(C10*9)</f>
        <v>0</v>
      </c>
      <c r="L10" s="16">
        <f t="shared" ref="L10" si="11">SUM(D10*9)</f>
        <v>0</v>
      </c>
      <c r="M10" s="25">
        <f t="shared" ref="M10" si="12">SUM(E10*9)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11.21</v>
      </c>
      <c r="C11" s="16">
        <f t="shared" si="0"/>
        <v>22.42</v>
      </c>
      <c r="D11" s="16">
        <f t="shared" si="1"/>
        <v>33.630000000000003</v>
      </c>
      <c r="E11" s="16">
        <f t="shared" si="2"/>
        <v>44.84</v>
      </c>
      <c r="F11" s="16">
        <f t="shared" si="3"/>
        <v>56.050000000000004</v>
      </c>
      <c r="G11" s="16">
        <f t="shared" si="4"/>
        <v>67.260000000000005</v>
      </c>
      <c r="H11" s="16">
        <f t="shared" si="5"/>
        <v>78.47</v>
      </c>
      <c r="I11" s="16">
        <f t="shared" si="6"/>
        <v>89.68</v>
      </c>
      <c r="J11" s="16">
        <v>134.5</v>
      </c>
      <c r="K11" s="16">
        <v>134.5</v>
      </c>
      <c r="L11" s="16">
        <v>134.5</v>
      </c>
      <c r="M11" s="25">
        <v>134.5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25">
        <v>0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0"/>
        <v>22.92</v>
      </c>
      <c r="D13" s="16">
        <f t="shared" si="1"/>
        <v>34.380000000000003</v>
      </c>
      <c r="E13" s="16">
        <f t="shared" si="2"/>
        <v>45.84</v>
      </c>
      <c r="F13" s="16">
        <f t="shared" si="3"/>
        <v>57.300000000000004</v>
      </c>
      <c r="G13" s="16">
        <f t="shared" si="4"/>
        <v>68.760000000000005</v>
      </c>
      <c r="H13" s="16">
        <f t="shared" si="5"/>
        <v>80.22</v>
      </c>
      <c r="I13" s="16">
        <f t="shared" si="6"/>
        <v>91.68</v>
      </c>
      <c r="J13" s="16">
        <v>137.5</v>
      </c>
      <c r="K13" s="16">
        <v>137.5</v>
      </c>
      <c r="L13" s="16">
        <v>137.5</v>
      </c>
      <c r="M13" s="25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18.68</v>
      </c>
      <c r="C14" s="16">
        <f t="shared" si="0"/>
        <v>37.36</v>
      </c>
      <c r="D14" s="16">
        <f t="shared" si="1"/>
        <v>56.04</v>
      </c>
      <c r="E14" s="16">
        <f t="shared" si="2"/>
        <v>74.72</v>
      </c>
      <c r="F14" s="16">
        <f t="shared" si="3"/>
        <v>93.4</v>
      </c>
      <c r="G14" s="16">
        <f t="shared" si="4"/>
        <v>112.08</v>
      </c>
      <c r="H14" s="16">
        <f t="shared" si="5"/>
        <v>130.76</v>
      </c>
      <c r="I14" s="16">
        <f t="shared" si="6"/>
        <v>149.44</v>
      </c>
      <c r="J14" s="16">
        <v>224.1</v>
      </c>
      <c r="K14" s="16">
        <v>224.1</v>
      </c>
      <c r="L14" s="16">
        <v>224.1</v>
      </c>
      <c r="M14" s="25">
        <v>224.1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0"/>
        <v>0</v>
      </c>
      <c r="D15" s="16">
        <f t="shared" si="1"/>
        <v>0</v>
      </c>
      <c r="E15" s="16">
        <f t="shared" si="2"/>
        <v>0</v>
      </c>
      <c r="F15" s="16">
        <f t="shared" si="3"/>
        <v>0</v>
      </c>
      <c r="G15" s="16">
        <f t="shared" si="4"/>
        <v>0</v>
      </c>
      <c r="H15" s="16">
        <f t="shared" si="5"/>
        <v>0</v>
      </c>
      <c r="I15" s="16">
        <f t="shared" si="6"/>
        <v>0</v>
      </c>
      <c r="J15" s="16">
        <f t="shared" si="7"/>
        <v>0</v>
      </c>
      <c r="K15" s="16">
        <f t="shared" ref="K15" si="13">SUM(C15*9)</f>
        <v>0</v>
      </c>
      <c r="L15" s="16">
        <f t="shared" ref="L15" si="14">SUM(D15*9)</f>
        <v>0</v>
      </c>
      <c r="M15" s="25">
        <f t="shared" ref="M15" si="15">SUM(E15*9)</f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100</v>
      </c>
      <c r="C16" s="16">
        <v>100</v>
      </c>
      <c r="D16" s="16">
        <v>100</v>
      </c>
      <c r="E16" s="16">
        <v>100</v>
      </c>
      <c r="F16" s="16">
        <v>100</v>
      </c>
      <c r="G16" s="16">
        <v>100</v>
      </c>
      <c r="H16" s="16">
        <v>100</v>
      </c>
      <c r="I16" s="16">
        <v>100</v>
      </c>
      <c r="J16" s="16">
        <v>100</v>
      </c>
      <c r="K16" s="16">
        <v>100</v>
      </c>
      <c r="L16" s="16">
        <v>100</v>
      </c>
      <c r="M16" s="25">
        <v>100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36.58</v>
      </c>
      <c r="C17" s="16">
        <f t="shared" si="0"/>
        <v>73.16</v>
      </c>
      <c r="D17" s="16">
        <f t="shared" si="1"/>
        <v>109.74</v>
      </c>
      <c r="E17" s="16">
        <f t="shared" si="2"/>
        <v>146.32</v>
      </c>
      <c r="F17" s="16">
        <f t="shared" si="3"/>
        <v>182.89999999999998</v>
      </c>
      <c r="G17" s="16">
        <f t="shared" si="4"/>
        <v>219.48</v>
      </c>
      <c r="H17" s="16">
        <f t="shared" si="5"/>
        <v>256.06</v>
      </c>
      <c r="I17" s="16">
        <f t="shared" si="6"/>
        <v>292.64</v>
      </c>
      <c r="J17" s="16">
        <v>438.93</v>
      </c>
      <c r="K17" s="16">
        <v>438.93</v>
      </c>
      <c r="L17" s="16">
        <v>438.93</v>
      </c>
      <c r="M17" s="25">
        <v>438.93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25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20.61</v>
      </c>
      <c r="C19" s="16">
        <f>SUM(B19*2)</f>
        <v>41.22</v>
      </c>
      <c r="D19" s="16">
        <f>SUM(B19*3)</f>
        <v>61.83</v>
      </c>
      <c r="E19" s="16">
        <f>SUM(B19*4)</f>
        <v>82.44</v>
      </c>
      <c r="F19" s="16">
        <f>SUM(B19*5)</f>
        <v>103.05</v>
      </c>
      <c r="G19" s="16">
        <f>SUM(B19*6)</f>
        <v>123.66</v>
      </c>
      <c r="H19" s="16">
        <f>SUM(B19*7)</f>
        <v>144.26999999999998</v>
      </c>
      <c r="I19" s="16">
        <f>SUM(B19*8)</f>
        <v>164.88</v>
      </c>
      <c r="J19" s="16">
        <v>247.33</v>
      </c>
      <c r="K19" s="16">
        <v>247.33</v>
      </c>
      <c r="L19" s="16">
        <v>247.33</v>
      </c>
      <c r="M19" s="23">
        <v>247.33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thickBot="1" x14ac:dyDescent="0.25">
      <c r="A20" s="20" t="s">
        <v>8</v>
      </c>
      <c r="B20" s="21">
        <f t="shared" ref="B20:M20" si="16">SUM(B8:B19)</f>
        <v>1837.58</v>
      </c>
      <c r="C20" s="21">
        <f t="shared" si="16"/>
        <v>3570.16</v>
      </c>
      <c r="D20" s="21">
        <f t="shared" si="16"/>
        <v>5302.74</v>
      </c>
      <c r="E20" s="21">
        <f t="shared" si="16"/>
        <v>7035.32</v>
      </c>
      <c r="F20" s="21">
        <f t="shared" si="16"/>
        <v>8767.8999999999978</v>
      </c>
      <c r="G20" s="21">
        <f t="shared" si="16"/>
        <v>10500.48</v>
      </c>
      <c r="H20" s="21">
        <f t="shared" si="16"/>
        <v>12233.06</v>
      </c>
      <c r="I20" s="21">
        <f t="shared" si="16"/>
        <v>13965.64</v>
      </c>
      <c r="J20" s="21">
        <f t="shared" si="16"/>
        <v>16071.86</v>
      </c>
      <c r="K20" s="21">
        <f t="shared" si="16"/>
        <v>17679.86</v>
      </c>
      <c r="L20" s="21">
        <f t="shared" si="16"/>
        <v>19287.86</v>
      </c>
      <c r="M20" s="22">
        <f t="shared" si="16"/>
        <v>20889.86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25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2783</v>
      </c>
      <c r="C24" s="18">
        <f t="shared" ref="C24" si="17">SUM(B24*2)</f>
        <v>5566</v>
      </c>
      <c r="D24" s="18">
        <f t="shared" ref="D24" si="18">SUM(B24*3)</f>
        <v>8349</v>
      </c>
      <c r="E24" s="18">
        <f t="shared" ref="E24" si="19">SUM(B24*4)</f>
        <v>11132</v>
      </c>
      <c r="F24" s="18">
        <f t="shared" ref="F24" si="20">SUM(B24*5)</f>
        <v>13915</v>
      </c>
      <c r="G24" s="18">
        <f t="shared" ref="G24" si="21">SUM(B24*6)</f>
        <v>16698</v>
      </c>
      <c r="H24" s="18">
        <f t="shared" ref="H24" si="22">SUM(B24*7)</f>
        <v>19481</v>
      </c>
      <c r="I24" s="18">
        <f t="shared" ref="I24" si="23">SUM(B24*8)</f>
        <v>22264</v>
      </c>
      <c r="J24" s="18">
        <f t="shared" ref="J24" si="24">SUM(B24*9)</f>
        <v>25047</v>
      </c>
      <c r="K24" s="18">
        <f t="shared" ref="K24" si="25">SUM(B24*10)</f>
        <v>27830</v>
      </c>
      <c r="L24" s="18">
        <f t="shared" ref="L24" si="26">SUM(B24*11)</f>
        <v>30613</v>
      </c>
      <c r="M24" s="24">
        <v>33400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19" t="s">
        <v>30</v>
      </c>
      <c r="B25" s="16">
        <v>26.04</v>
      </c>
      <c r="C25" s="16">
        <f t="shared" ref="C25" si="27">SUM(B25*2)</f>
        <v>52.08</v>
      </c>
      <c r="D25" s="16">
        <f t="shared" ref="D25" si="28">SUM(B25*3)</f>
        <v>78.12</v>
      </c>
      <c r="E25" s="16">
        <f t="shared" ref="E25" si="29">SUM(B25*4)</f>
        <v>104.16</v>
      </c>
      <c r="F25" s="16">
        <f t="shared" ref="F25" si="30">SUM(B25*5)</f>
        <v>130.19999999999999</v>
      </c>
      <c r="G25" s="16">
        <f t="shared" ref="G25" si="31">SUM(B25*6)</f>
        <v>156.24</v>
      </c>
      <c r="H25" s="16">
        <f t="shared" ref="H25" si="32">SUM(B25*7)</f>
        <v>182.28</v>
      </c>
      <c r="I25" s="16">
        <f t="shared" ref="I25" si="33">SUM(B25*8)</f>
        <v>208.32</v>
      </c>
      <c r="J25" s="16">
        <v>312.5</v>
      </c>
      <c r="K25" s="16">
        <v>312.5</v>
      </c>
      <c r="L25" s="16">
        <v>312.5</v>
      </c>
      <c r="M25" s="25">
        <v>312.5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ref="C26:C33" si="34">SUM(B26*2)</f>
        <v>0</v>
      </c>
      <c r="D26" s="16">
        <f t="shared" ref="D26:D33" si="35">SUM(B26*3)</f>
        <v>0</v>
      </c>
      <c r="E26" s="16">
        <f t="shared" ref="E26:E33" si="36">SUM(B26*4)</f>
        <v>0</v>
      </c>
      <c r="F26" s="16">
        <f t="shared" ref="F26:F33" si="37">SUM(B26*5)</f>
        <v>0</v>
      </c>
      <c r="G26" s="16">
        <f t="shared" ref="G26:G33" si="38">SUM(B26*6)</f>
        <v>0</v>
      </c>
      <c r="H26" s="16">
        <f t="shared" ref="H26:H33" si="39">SUM(B26*7)</f>
        <v>0</v>
      </c>
      <c r="I26" s="16">
        <f t="shared" ref="I26:I33" si="40">SUM(B26*8)</f>
        <v>0</v>
      </c>
      <c r="J26" s="16">
        <f t="shared" ref="J26" si="41">SUM(B26*9)</f>
        <v>0</v>
      </c>
      <c r="K26" s="16">
        <f t="shared" ref="K26" si="42">SUM(C26*9)</f>
        <v>0</v>
      </c>
      <c r="L26" s="16">
        <f t="shared" ref="L26" si="43">SUM(D26*9)</f>
        <v>0</v>
      </c>
      <c r="M26" s="25">
        <f t="shared" ref="M26" si="44">SUM(E26*9)</f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11.21</v>
      </c>
      <c r="C27" s="16">
        <f t="shared" si="34"/>
        <v>22.42</v>
      </c>
      <c r="D27" s="16">
        <f t="shared" si="35"/>
        <v>33.630000000000003</v>
      </c>
      <c r="E27" s="16">
        <f t="shared" si="36"/>
        <v>44.84</v>
      </c>
      <c r="F27" s="16">
        <f t="shared" si="37"/>
        <v>56.050000000000004</v>
      </c>
      <c r="G27" s="16">
        <f t="shared" si="38"/>
        <v>67.260000000000005</v>
      </c>
      <c r="H27" s="16">
        <f t="shared" si="39"/>
        <v>78.47</v>
      </c>
      <c r="I27" s="16">
        <f t="shared" si="40"/>
        <v>89.68</v>
      </c>
      <c r="J27" s="16">
        <v>134.5</v>
      </c>
      <c r="K27" s="16">
        <v>134.5</v>
      </c>
      <c r="L27" s="16">
        <v>134.5</v>
      </c>
      <c r="M27" s="25">
        <v>134.5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29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25">
        <v>0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11.46</v>
      </c>
      <c r="C29" s="16">
        <f t="shared" si="34"/>
        <v>22.92</v>
      </c>
      <c r="D29" s="16">
        <f t="shared" si="35"/>
        <v>34.380000000000003</v>
      </c>
      <c r="E29" s="16">
        <f t="shared" si="36"/>
        <v>45.84</v>
      </c>
      <c r="F29" s="16">
        <f t="shared" si="37"/>
        <v>57.300000000000004</v>
      </c>
      <c r="G29" s="16">
        <f t="shared" si="38"/>
        <v>68.760000000000005</v>
      </c>
      <c r="H29" s="16">
        <f t="shared" si="39"/>
        <v>80.22</v>
      </c>
      <c r="I29" s="16">
        <f t="shared" si="40"/>
        <v>91.68</v>
      </c>
      <c r="J29" s="16">
        <v>137.5</v>
      </c>
      <c r="K29" s="16">
        <v>137.5</v>
      </c>
      <c r="L29" s="16">
        <v>137.5</v>
      </c>
      <c r="M29" s="25">
        <v>137.5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18.68</v>
      </c>
      <c r="C30" s="16">
        <f t="shared" si="34"/>
        <v>37.36</v>
      </c>
      <c r="D30" s="16">
        <f t="shared" si="35"/>
        <v>56.04</v>
      </c>
      <c r="E30" s="16">
        <f t="shared" si="36"/>
        <v>74.72</v>
      </c>
      <c r="F30" s="16">
        <f t="shared" si="37"/>
        <v>93.4</v>
      </c>
      <c r="G30" s="16">
        <f t="shared" si="38"/>
        <v>112.08</v>
      </c>
      <c r="H30" s="16">
        <f t="shared" si="39"/>
        <v>130.76</v>
      </c>
      <c r="I30" s="16">
        <f t="shared" si="40"/>
        <v>149.44</v>
      </c>
      <c r="J30" s="16">
        <v>224.1</v>
      </c>
      <c r="K30" s="16">
        <v>224.1</v>
      </c>
      <c r="L30" s="16">
        <v>224.1</v>
      </c>
      <c r="M30" s="25">
        <v>224.1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34"/>
        <v>0</v>
      </c>
      <c r="D31" s="16">
        <f t="shared" si="35"/>
        <v>0</v>
      </c>
      <c r="E31" s="16">
        <f t="shared" si="36"/>
        <v>0</v>
      </c>
      <c r="F31" s="16">
        <f t="shared" si="37"/>
        <v>0</v>
      </c>
      <c r="G31" s="16">
        <f t="shared" si="38"/>
        <v>0</v>
      </c>
      <c r="H31" s="16">
        <f t="shared" si="39"/>
        <v>0</v>
      </c>
      <c r="I31" s="16">
        <f t="shared" si="40"/>
        <v>0</v>
      </c>
      <c r="J31" s="16">
        <f t="shared" ref="J31" si="45">SUM(B31*9)</f>
        <v>0</v>
      </c>
      <c r="K31" s="16">
        <f t="shared" ref="K31" si="46">SUM(C31*9)</f>
        <v>0</v>
      </c>
      <c r="L31" s="16">
        <f t="shared" ref="L31" si="47">SUM(D31*9)</f>
        <v>0</v>
      </c>
      <c r="M31" s="25">
        <f t="shared" ref="M31" si="48">SUM(E31*9)</f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31</v>
      </c>
      <c r="B32" s="16">
        <v>100</v>
      </c>
      <c r="C32" s="16">
        <v>100</v>
      </c>
      <c r="D32" s="16">
        <v>100</v>
      </c>
      <c r="E32" s="16">
        <v>100</v>
      </c>
      <c r="F32" s="16">
        <v>100</v>
      </c>
      <c r="G32" s="16">
        <v>100</v>
      </c>
      <c r="H32" s="16">
        <v>100</v>
      </c>
      <c r="I32" s="16">
        <v>100</v>
      </c>
      <c r="J32" s="16">
        <v>100</v>
      </c>
      <c r="K32" s="16">
        <v>100</v>
      </c>
      <c r="L32" s="16">
        <v>100</v>
      </c>
      <c r="M32" s="25">
        <v>100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36.58</v>
      </c>
      <c r="C33" s="16">
        <f t="shared" si="34"/>
        <v>73.16</v>
      </c>
      <c r="D33" s="16">
        <f t="shared" si="35"/>
        <v>109.74</v>
      </c>
      <c r="E33" s="16">
        <f t="shared" si="36"/>
        <v>146.32</v>
      </c>
      <c r="F33" s="16">
        <f t="shared" si="37"/>
        <v>182.89999999999998</v>
      </c>
      <c r="G33" s="16">
        <f t="shared" si="38"/>
        <v>219.48</v>
      </c>
      <c r="H33" s="16">
        <f t="shared" si="39"/>
        <v>256.06</v>
      </c>
      <c r="I33" s="16">
        <f t="shared" si="40"/>
        <v>292.64</v>
      </c>
      <c r="J33" s="16">
        <v>438.93</v>
      </c>
      <c r="K33" s="16">
        <v>438.93</v>
      </c>
      <c r="L33" s="16">
        <v>438.93</v>
      </c>
      <c r="M33" s="25">
        <v>438.93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25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20.61</v>
      </c>
      <c r="C35" s="16">
        <f>SUM(B35*2)</f>
        <v>41.22</v>
      </c>
      <c r="D35" s="16">
        <f>SUM(B35*3)</f>
        <v>61.83</v>
      </c>
      <c r="E35" s="16">
        <f>SUM(B35*4)</f>
        <v>82.44</v>
      </c>
      <c r="F35" s="16">
        <f>SUM(B35*5)</f>
        <v>103.05</v>
      </c>
      <c r="G35" s="16">
        <f>SUM(B35*6)</f>
        <v>123.66</v>
      </c>
      <c r="H35" s="16">
        <f>SUM(B35*7)</f>
        <v>144.26999999999998</v>
      </c>
      <c r="I35" s="16">
        <f>SUM(B35*8)</f>
        <v>164.88</v>
      </c>
      <c r="J35" s="16">
        <v>247.33</v>
      </c>
      <c r="K35" s="16">
        <v>247.33</v>
      </c>
      <c r="L35" s="16">
        <v>247.33</v>
      </c>
      <c r="M35" s="26">
        <v>247.33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49">SUM(B24:B35)</f>
        <v>3012.58</v>
      </c>
      <c r="C36" s="12">
        <f t="shared" si="49"/>
        <v>5920.16</v>
      </c>
      <c r="D36" s="12">
        <f t="shared" si="49"/>
        <v>8827.74</v>
      </c>
      <c r="E36" s="12">
        <f t="shared" si="49"/>
        <v>11735.32</v>
      </c>
      <c r="F36" s="12">
        <f t="shared" si="49"/>
        <v>14642.899999999998</v>
      </c>
      <c r="G36" s="12">
        <f t="shared" si="49"/>
        <v>17550.48</v>
      </c>
      <c r="H36" s="12">
        <f t="shared" si="49"/>
        <v>20458.060000000001</v>
      </c>
      <c r="I36" s="12">
        <f t="shared" si="49"/>
        <v>23365.64</v>
      </c>
      <c r="J36" s="12">
        <f t="shared" si="49"/>
        <v>26646.86</v>
      </c>
      <c r="K36" s="12">
        <f t="shared" si="49"/>
        <v>29429.86</v>
      </c>
      <c r="L36" s="12">
        <f t="shared" si="49"/>
        <v>32212.86</v>
      </c>
      <c r="M36" s="13">
        <f t="shared" si="49"/>
        <v>34999.86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FZeLWEN8SCPfuHOuecYryMUF3j9Uez+Xg377cnWwbcXxGDBhRuSoyAKzNk7EkbOpC4+xUfDITSrvVONl7qiOjw==" saltValue="kWMJOP9i666bDcxbreKEZQ==" spinCount="100000" sheet="1" objects="1" scenarios="1"/>
  <hyperlinks>
    <hyperlink ref="B4" r:id="rId1" display="All information in this document is available at www.buffalo.edu/students/tuition-and-fees.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2024 Dent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2024 Dentistry Tuition and Fee Billing Rates</dc:title>
  <dc:subject>Listing of graduate tuition and fees for the spring 2017 semester</dc:subject>
  <dc:creator>UB Student Accounts</dc:creator>
  <cp:keywords>tuition,fees,dentistry tuition, dentistry fees</cp:keywords>
  <cp:lastModifiedBy>Laura Stevens</cp:lastModifiedBy>
  <cp:lastPrinted>2019-05-21T14:58:12Z</cp:lastPrinted>
  <dcterms:created xsi:type="dcterms:W3CDTF">2016-06-06T21:02:30Z</dcterms:created>
  <dcterms:modified xsi:type="dcterms:W3CDTF">2024-06-24T13:19:19Z</dcterms:modified>
  <cp:category>tuition</cp:category>
</cp:coreProperties>
</file>